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2075" tabRatio="500" activeTab="2"/>
  </bookViews>
  <sheets>
    <sheet name="Abril" sheetId="1" r:id="rId1"/>
    <sheet name="Mayo" sheetId="2" r:id="rId2"/>
    <sheet name="Junio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<sst xmlns="http://schemas.openxmlformats.org/spreadsheetml/2006/main" count="177" uniqueCount="61">
  <si>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 xml:space="preserve"> MUNICIPIO DE TULANCINGO DE BRAVO</t>
  </si>
  <si>
    <t>Formato 2 Informe Analítico de Deuda y Otros Pasivos- LDF</t>
  </si>
  <si>
    <t>CONCEPTO(c)</t>
  </si>
  <si>
    <t>Saldo del 31 de Diciembre del  2018</t>
  </si>
  <si>
    <t>Disposiciones del Periodo</t>
  </si>
  <si>
    <t>Amortizaciones del periodo (f)</t>
  </si>
  <si>
    <t>Revaluaciones, Reclasificaciones y otros ajustes(g)</t>
  </si>
  <si>
    <t>Saldo final del periodo(h) h=d+e+f+g</t>
  </si>
  <si>
    <t>Pago de intereses del periodo(i)</t>
  </si>
  <si>
    <t>Pago de comisiones y demás costos asociados durante el periodo</t>
  </si>
  <si>
    <t>4. Deuda Contingente 1(informativo)</t>
  </si>
  <si>
    <t xml:space="preserve">    A. Deuda Contingente 1</t>
  </si>
  <si>
    <t xml:space="preserve">    B. Deuda Contingente 2</t>
  </si>
  <si>
    <t xml:space="preserve">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</si>
  <si>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</si>
  <si>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</si>
  <si>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</si>
  <si>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>Banorte SA Grupo Financiero</t>
  </si>
  <si>
    <t>Banobras SNC</t>
  </si>
  <si>
    <t>DEL 01/01/2019 AL 30/04/2019</t>
  </si>
  <si>
    <t>ELABORÓ</t>
  </si>
  <si>
    <t>REVISÓ Y AUTORIZÓ</t>
  </si>
  <si>
    <t>REVISÓ</t>
  </si>
  <si>
    <t>C.P. JOEL SANTILLAN TREJO</t>
  </si>
  <si>
    <t>L.C.C. FERNANDO PEREZ RODRIGUEZ</t>
  </si>
  <si>
    <t>LD. LILIA VERONICA CORTES SOTO</t>
  </si>
  <si>
    <t xml:space="preserve">SECRETARIO DE LA TESORERIA Y ADMINISTRACIÓN </t>
  </si>
  <si>
    <t>PRESIDENTE MUNICIPAL CONSTITUCIONAL</t>
  </si>
  <si>
    <t>SINDICO PROCURADOR HACENDARIO</t>
  </si>
  <si>
    <t>“Bajo protesta de decir verdad declaramos que las cifras contenidas en este estado financiero son veraces y contienen toda la información referente a la situación y/o los resultados del Municipio de Tulancingo de Bravo, Hgo., afirmando ser legalmente responsables de la autenticidad y veracidad de las mismas, y asimismo asumimos la responsabilidad derivada de cualquier declaración en falso sobre las mismas”</t>
  </si>
  <si>
    <t>5. Valor de Instrumentos Bono Cupón Cero 2 (Informativo)</t>
  </si>
  <si>
    <t>A.- Corto Plazo</t>
  </si>
  <si>
    <t xml:space="preserve">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</si>
  <si>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</si>
  <si>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</si>
  <si>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</si>
  <si>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</si>
  <si>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</si>
  <si>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>2. Otros Pasivos</t>
  </si>
  <si>
    <t>1. Deuda Pública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</si>
  <si>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 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</si>
  <si>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Se refiere al valor del Bono Cupón Cero que respalda el pago de los créditos asociados al mismo (Activo).</t>
    </r>
  </si>
  <si>
    <t>B.- Largo Plazo</t>
  </si>
  <si>
    <t>3. Total de la Deuda y Otros Pasivos</t>
  </si>
  <si>
    <t>DEL 01/01/2019 AL 31/05/2019</t>
  </si>
  <si>
    <t>DEL 01/01/2019 AL 30/06/2019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</si>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</sst>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Andalus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sz val="11"/>
      <color indexed="51"/>
      <name val="Arial"/>
      <family val="2"/>
    </font>
    <font>
      <b/>
      <sz val="15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9"/>
      <name val="Arial"/>
      <family val="2"/>
    </font>
    <font>
      <sz val="11"/>
      <color indexed="61"/>
      <name val="Arial"/>
      <family val="2"/>
    </font>
    <font>
      <sz val="11"/>
      <color indexed="20"/>
      <name val="Arial"/>
      <family val="2"/>
    </font>
    <font>
      <sz val="11"/>
      <color indexed="59"/>
      <name val="Arial"/>
      <family val="2"/>
    </font>
    <font>
      <sz val="10"/>
      <color indexed="8"/>
      <name val="Times New Roman"/>
      <family val="1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3"/>
      <name val="Calibri Light"/>
      <family val="2"/>
    </font>
    <font>
      <b/>
      <sz val="13"/>
      <color indexed="53"/>
      <name val="Arial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theme="2" tint="-0.09996999800205231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 vertical="top"/>
      <protection/>
    </xf>
    <xf numFmtId="0" fontId="6" fillId="0" borderId="0">
      <alignment/>
      <protection/>
    </xf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 vertical="top"/>
    </xf>
    <xf numFmtId="0" fontId="1" fillId="0" borderId="0" xfId="52">
      <alignment vertical="top"/>
      <protection/>
    </xf>
    <xf numFmtId="0" fontId="5" fillId="0" borderId="0" xfId="52" applyFont="1" applyAlignment="1">
      <alignment horizontal="left" vertical="top"/>
      <protection/>
    </xf>
    <xf numFmtId="4" fontId="5" fillId="0" borderId="0" xfId="52" applyNumberFormat="1" applyFont="1" applyAlignment="1">
      <alignment horizontal="right" vertical="top"/>
      <protection/>
    </xf>
    <xf numFmtId="0" fontId="1" fillId="0" borderId="0" xfId="52" applyFont="1" applyAlignment="1">
      <alignment horizontal="left" vertical="top" wrapText="1" readingOrder="1"/>
      <protection/>
    </xf>
    <xf numFmtId="4" fontId="1" fillId="0" borderId="0" xfId="52" applyNumberFormat="1" applyFont="1" applyAlignment="1">
      <alignment horizontal="right" vertical="top"/>
      <protection/>
    </xf>
    <xf numFmtId="0" fontId="1" fillId="0" borderId="0" xfId="52" applyFont="1" applyBorder="1" applyAlignment="1">
      <alignment horizontal="left" vertical="top" wrapText="1" readingOrder="1"/>
      <protection/>
    </xf>
    <xf numFmtId="4" fontId="5" fillId="0" borderId="0" xfId="52" applyNumberFormat="1" applyFont="1" applyBorder="1" applyAlignment="1">
      <alignment horizontal="right" vertical="top"/>
      <protection/>
    </xf>
    <xf numFmtId="4" fontId="1" fillId="0" borderId="0" xfId="52" applyNumberFormat="1" applyFont="1" applyBorder="1" applyAlignment="1">
      <alignment horizontal="right" vertical="top"/>
      <protection/>
    </xf>
    <xf numFmtId="0" fontId="5" fillId="0" borderId="0" xfId="52" applyFont="1" applyBorder="1" applyAlignment="1">
      <alignment horizontal="left" vertical="top"/>
      <protection/>
    </xf>
    <xf numFmtId="43" fontId="48" fillId="33" borderId="10" xfId="47" applyFont="1" applyFill="1" applyBorder="1" applyAlignment="1">
      <alignment vertical="top" wrapText="1"/>
    </xf>
    <xf numFmtId="0" fontId="6" fillId="0" borderId="0" xfId="52" applyFont="1" applyAlignment="1">
      <alignment horizontal="left" vertical="top" wrapText="1" readingOrder="1"/>
      <protection/>
    </xf>
    <xf numFmtId="4" fontId="6" fillId="0" borderId="0" xfId="52" applyNumberFormat="1" applyFont="1" applyAlignment="1">
      <alignment horizontal="right" vertical="top"/>
      <protection/>
    </xf>
    <xf numFmtId="0" fontId="6" fillId="0" borderId="0" xfId="52" applyFont="1">
      <alignment vertical="top"/>
      <protection/>
    </xf>
    <xf numFmtId="0" fontId="7" fillId="0" borderId="0" xfId="52" applyFont="1" applyAlignment="1">
      <alignment horizontal="left" vertical="top"/>
      <protection/>
    </xf>
    <xf numFmtId="4" fontId="7" fillId="0" borderId="0" xfId="52" applyNumberFormat="1" applyFont="1" applyAlignment="1">
      <alignment horizontal="right" vertical="top"/>
      <protection/>
    </xf>
    <xf numFmtId="0" fontId="6" fillId="0" borderId="0" xfId="52" applyFont="1" applyBorder="1" applyAlignment="1">
      <alignment horizontal="left" vertical="top" wrapText="1" readingOrder="1"/>
      <protection/>
    </xf>
    <xf numFmtId="4" fontId="7" fillId="0" borderId="0" xfId="52" applyNumberFormat="1" applyFont="1" applyBorder="1" applyAlignment="1">
      <alignment horizontal="right" vertical="top"/>
      <protection/>
    </xf>
    <xf numFmtId="4" fontId="6" fillId="0" borderId="0" xfId="52" applyNumberFormat="1" applyFont="1" applyBorder="1" applyAlignment="1">
      <alignment horizontal="right" vertical="top"/>
      <protection/>
    </xf>
    <xf numFmtId="0" fontId="6" fillId="0" borderId="0" xfId="54" applyFont="1" applyFill="1" applyBorder="1" applyAlignment="1">
      <alignment horizontal="left" vertical="top" wrapText="1" indent="4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6" fillId="0" borderId="0" xfId="53">
      <alignment/>
      <protection/>
    </xf>
    <xf numFmtId="4" fontId="5" fillId="0" borderId="0" xfId="52" applyNumberFormat="1" applyFont="1" applyFill="1" applyBorder="1" applyAlignment="1">
      <alignment horizontal="right" vertical="top"/>
      <protection/>
    </xf>
    <xf numFmtId="43" fontId="48" fillId="0" borderId="0" xfId="47" applyFont="1" applyFill="1" applyBorder="1" applyAlignment="1">
      <alignment vertical="top" wrapText="1"/>
    </xf>
    <xf numFmtId="4" fontId="5" fillId="0" borderId="0" xfId="52" applyNumberFormat="1" applyFont="1" applyFill="1" applyAlignment="1">
      <alignment horizontal="right" vertical="top"/>
      <protection/>
    </xf>
    <xf numFmtId="0" fontId="1" fillId="0" borderId="0" xfId="52" applyAlignment="1">
      <alignment horizontal="left" vertical="top" wrapText="1"/>
      <protection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" vertical="top"/>
      <protection/>
    </xf>
    <xf numFmtId="0" fontId="3" fillId="0" borderId="0" xfId="52" applyFont="1" applyAlignment="1">
      <alignment horizontal="center" vertical="top"/>
      <protection/>
    </xf>
    <xf numFmtId="0" fontId="1" fillId="0" borderId="17" xfId="0" applyFont="1" applyBorder="1" applyAlignment="1">
      <alignment horizontal="center" vertical="top" wrapText="1" readingOrder="1"/>
    </xf>
    <xf numFmtId="0" fontId="1" fillId="0" borderId="17" xfId="0" applyFont="1" applyBorder="1" applyAlignment="1">
      <alignment horizontal="center" vertical="top" wrapText="1" readingOrder="1"/>
    </xf>
    <xf numFmtId="0" fontId="4" fillId="35" borderId="18" xfId="52" applyFont="1" applyFill="1" applyBorder="1" applyAlignment="1">
      <alignment horizontal="left" vertical="top" wrapText="1" readingOrder="1"/>
      <protection/>
    </xf>
    <xf numFmtId="0" fontId="4" fillId="35" borderId="18" xfId="52" applyFont="1" applyFill="1" applyBorder="1" applyAlignment="1">
      <alignment horizontal="center" vertical="top" wrapText="1" readingOrder="1"/>
      <protection/>
    </xf>
    <xf numFmtId="0" fontId="7" fillId="0" borderId="0" xfId="53" applyFont="1" applyAlignment="1">
      <alignment horizontal="center"/>
      <protection/>
    </xf>
    <xf numFmtId="0" fontId="1" fillId="0" borderId="0" xfId="52" applyAlignment="1">
      <alignment horizontal="center" vertical="top" wrapText="1"/>
      <protection/>
    </xf>
    <xf numFmtId="0" fontId="1" fillId="0" borderId="0" xfId="52" applyAlignment="1">
      <alignment horizontal="left" vertical="top" wrapText="1"/>
      <protection/>
    </xf>
    <xf numFmtId="0" fontId="10" fillId="34" borderId="16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4" fillId="34" borderId="18" xfId="52" applyFont="1" applyFill="1" applyBorder="1" applyAlignment="1">
      <alignment horizontal="center" vertical="center" wrapText="1" readingOrder="1"/>
      <protection/>
    </xf>
    <xf numFmtId="0" fontId="4" fillId="34" borderId="19" xfId="52" applyFont="1" applyFill="1" applyBorder="1" applyAlignment="1">
      <alignment horizontal="center" vertical="center" wrapText="1" readingOrder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5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6"/>
  <sheetViews>
    <sheetView showGridLines="0" showOutlineSymbols="0" zoomScalePageLayoutView="0" workbookViewId="0" topLeftCell="A10">
      <selection activeCell="A41" sqref="A41"/>
    </sheetView>
  </sheetViews>
  <sheetFormatPr defaultColWidth="6.8515625" defaultRowHeight="12.75" customHeight="1"/>
  <cols>
    <col min="1" max="1" width="51.421875" style="1" customWidth="1"/>
    <col min="2" max="2" width="20.140625" style="1" customWidth="1"/>
    <col min="3" max="3" width="15.421875" style="1" customWidth="1"/>
    <col min="4" max="4" width="16.421875" style="1" customWidth="1"/>
    <col min="5" max="5" width="20.421875" style="1" customWidth="1"/>
    <col min="6" max="6" width="18.28125" style="1" customWidth="1"/>
    <col min="7" max="7" width="18.7109375" style="1" customWidth="1"/>
    <col min="8" max="8" width="21.57421875" style="1" customWidth="1"/>
    <col min="9" max="16384" width="6.8515625" style="1" customWidth="1"/>
  </cols>
  <sheetData>
    <row r="1" spans="1:8" ht="21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0.75" customHeight="1">
      <c r="A3" s="40"/>
      <c r="B3" s="40"/>
      <c r="C3" s="40"/>
      <c r="D3" s="40"/>
      <c r="E3" s="40"/>
      <c r="F3" s="40"/>
      <c r="G3" s="40"/>
      <c r="H3" s="40"/>
    </row>
    <row r="4" spans="1:8" ht="19.5" customHeight="1">
      <c r="A4" s="41" t="s">
        <v>19</v>
      </c>
      <c r="B4" s="42"/>
      <c r="C4" s="42"/>
      <c r="D4" s="42"/>
      <c r="E4" s="42"/>
      <c r="F4" s="42"/>
      <c r="G4" s="42"/>
      <c r="H4" s="42"/>
    </row>
    <row r="5" ht="18.75" customHeight="1"/>
    <row r="6" spans="1:8" ht="10.5" customHeight="1">
      <c r="A6" s="43" t="s">
        <v>2</v>
      </c>
      <c r="B6" s="44" t="s">
        <v>3</v>
      </c>
      <c r="C6" s="43" t="s">
        <v>4</v>
      </c>
      <c r="D6" s="43" t="s">
        <v>5</v>
      </c>
      <c r="E6" s="44" t="s">
        <v>6</v>
      </c>
      <c r="F6" s="43" t="s">
        <v>7</v>
      </c>
      <c r="G6" s="43" t="s">
        <v>8</v>
      </c>
      <c r="H6" s="43" t="s">
        <v>9</v>
      </c>
    </row>
    <row r="7" spans="1:8" ht="29.25" customHeight="1">
      <c r="A7" s="43"/>
      <c r="B7" s="44"/>
      <c r="C7" s="43"/>
      <c r="D7" s="43"/>
      <c r="E7" s="44"/>
      <c r="F7" s="43"/>
      <c r="G7" s="43"/>
      <c r="H7" s="43"/>
    </row>
    <row r="8" spans="1:8" ht="13.5" customHeight="1">
      <c r="A8" s="2" t="s">
        <v>39</v>
      </c>
      <c r="B8" s="3">
        <f aca="true" t="shared" si="0" ref="B8:H8">+B10+B15</f>
        <v>52006138.989999995</v>
      </c>
      <c r="C8" s="3">
        <f t="shared" si="0"/>
        <v>0</v>
      </c>
      <c r="D8" s="3">
        <f t="shared" si="0"/>
        <v>2134399.3600000003</v>
      </c>
      <c r="E8" s="3">
        <f t="shared" si="0"/>
        <v>0</v>
      </c>
      <c r="F8" s="3">
        <f t="shared" si="0"/>
        <v>49871739.629999995</v>
      </c>
      <c r="G8" s="3">
        <f t="shared" si="0"/>
        <v>1883101.4300000002</v>
      </c>
      <c r="H8" s="3">
        <f t="shared" si="0"/>
        <v>0</v>
      </c>
    </row>
    <row r="9" spans="1:8" ht="13.5" customHeight="1">
      <c r="A9" s="2"/>
      <c r="B9" s="3"/>
      <c r="C9" s="3"/>
      <c r="D9" s="3"/>
      <c r="E9" s="3"/>
      <c r="F9" s="3"/>
      <c r="G9" s="3"/>
      <c r="H9" s="3"/>
    </row>
    <row r="10" spans="1:8" ht="13.5" customHeight="1">
      <c r="A10" s="2" t="s">
        <v>31</v>
      </c>
      <c r="B10" s="3">
        <f aca="true" t="shared" si="1" ref="B10:H10">SUM(B11:B13)</f>
        <v>0</v>
      </c>
      <c r="C10" s="3">
        <f t="shared" si="1"/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</row>
    <row r="11" spans="1:8" ht="13.5" customHeight="1">
      <c r="A11" s="4" t="s">
        <v>32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3.5" customHeight="1">
      <c r="A12" s="4" t="s">
        <v>33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14" ht="13.5" customHeight="1">
      <c r="A13" s="11" t="s">
        <v>34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/>
      <c r="J13" s="13"/>
      <c r="K13" s="13"/>
      <c r="L13" s="13"/>
      <c r="M13" s="13"/>
      <c r="N13" s="13"/>
    </row>
    <row r="14" spans="1:14" ht="13.5" customHeight="1">
      <c r="A14" s="11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ht="13.5" customHeight="1">
      <c r="A15" s="14" t="s">
        <v>42</v>
      </c>
      <c r="B15" s="15">
        <f aca="true" t="shared" si="2" ref="B15:G15">+B16</f>
        <v>52006138.989999995</v>
      </c>
      <c r="C15" s="15">
        <f t="shared" si="2"/>
        <v>0</v>
      </c>
      <c r="D15" s="15">
        <f t="shared" si="2"/>
        <v>2134399.3600000003</v>
      </c>
      <c r="E15" s="12">
        <f t="shared" si="2"/>
        <v>0</v>
      </c>
      <c r="F15" s="15">
        <f t="shared" si="2"/>
        <v>49871739.629999995</v>
      </c>
      <c r="G15" s="15">
        <f t="shared" si="2"/>
        <v>1883101.4300000002</v>
      </c>
      <c r="H15" s="15">
        <f>+H16</f>
        <v>0</v>
      </c>
      <c r="I15" s="13"/>
      <c r="J15" s="13"/>
      <c r="K15" s="13"/>
      <c r="L15" s="13"/>
      <c r="M15" s="13"/>
      <c r="N15" s="13"/>
    </row>
    <row r="16" spans="1:14" ht="13.5" customHeight="1">
      <c r="A16" s="16" t="s">
        <v>35</v>
      </c>
      <c r="B16" s="17">
        <f aca="true" t="shared" si="3" ref="B16:H16">SUM(B17:B18)</f>
        <v>52006138.989999995</v>
      </c>
      <c r="C16" s="18">
        <f t="shared" si="3"/>
        <v>0</v>
      </c>
      <c r="D16" s="15">
        <f t="shared" si="3"/>
        <v>2134399.3600000003</v>
      </c>
      <c r="E16" s="12">
        <f t="shared" si="3"/>
        <v>0</v>
      </c>
      <c r="F16" s="15">
        <f t="shared" si="3"/>
        <v>49871739.629999995</v>
      </c>
      <c r="G16" s="15">
        <f t="shared" si="3"/>
        <v>1883101.4300000002</v>
      </c>
      <c r="H16" s="15">
        <f t="shared" si="3"/>
        <v>0</v>
      </c>
      <c r="I16" s="13"/>
      <c r="J16" s="13"/>
      <c r="K16" s="13"/>
      <c r="L16" s="13"/>
      <c r="M16" s="13"/>
      <c r="N16" s="13"/>
    </row>
    <row r="17" spans="1:14" ht="13.5" customHeight="1">
      <c r="A17" s="19" t="s">
        <v>17</v>
      </c>
      <c r="B17" s="18">
        <v>43817491.58</v>
      </c>
      <c r="C17" s="12">
        <v>0</v>
      </c>
      <c r="D17" s="12">
        <f>334094.65+337101.5+340135.42+343196.63</f>
        <v>1354528.2000000002</v>
      </c>
      <c r="E17" s="12"/>
      <c r="F17" s="12">
        <f>+B17-D17</f>
        <v>42462963.379999995</v>
      </c>
      <c r="G17" s="12">
        <f>406361.44+411242.14+367370.21+402278.97</f>
        <v>1587252.76</v>
      </c>
      <c r="H17" s="12">
        <v>0</v>
      </c>
      <c r="I17" s="13"/>
      <c r="J17" s="13"/>
      <c r="K17" s="13"/>
      <c r="L17" s="13"/>
      <c r="M17" s="13"/>
      <c r="N17" s="13"/>
    </row>
    <row r="18" spans="1:14" ht="13.5" customHeight="1">
      <c r="A18" s="19" t="s">
        <v>18</v>
      </c>
      <c r="B18" s="18">
        <v>8188647.41</v>
      </c>
      <c r="C18" s="12">
        <v>0</v>
      </c>
      <c r="D18" s="12">
        <f>194967.79+194967.79+194967.79+194967.79</f>
        <v>779871.16</v>
      </c>
      <c r="E18" s="12">
        <v>0</v>
      </c>
      <c r="F18" s="12">
        <f>+B18-D18</f>
        <v>7408776.25</v>
      </c>
      <c r="G18" s="12">
        <f>77302.38+79786.16+65655.41+73104.72</f>
        <v>295848.67000000004</v>
      </c>
      <c r="H18" s="12">
        <v>0</v>
      </c>
      <c r="I18" s="13"/>
      <c r="J18" s="13"/>
      <c r="K18" s="13"/>
      <c r="L18" s="13"/>
      <c r="M18" s="13"/>
      <c r="N18" s="13"/>
    </row>
    <row r="19" spans="1:14" ht="13.5" customHeight="1">
      <c r="A19" s="16" t="s">
        <v>36</v>
      </c>
      <c r="B19" s="18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/>
      <c r="J19" s="13"/>
      <c r="K19" s="13"/>
      <c r="L19" s="13"/>
      <c r="M19" s="13"/>
      <c r="N19" s="13"/>
    </row>
    <row r="20" spans="1:8" ht="13.5" customHeight="1">
      <c r="A20" s="6" t="s">
        <v>37</v>
      </c>
      <c r="B20" s="8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3.5" customHeight="1">
      <c r="A21" s="6"/>
      <c r="B21" s="8"/>
      <c r="C21" s="5"/>
      <c r="D21" s="5"/>
      <c r="E21" s="5"/>
      <c r="F21" s="5"/>
      <c r="G21" s="5"/>
      <c r="H21" s="5"/>
    </row>
    <row r="22" spans="1:8" ht="13.5" customHeight="1">
      <c r="A22" s="9" t="s">
        <v>38</v>
      </c>
      <c r="B22" s="7">
        <v>15137717.36</v>
      </c>
      <c r="C22" s="10">
        <v>0</v>
      </c>
      <c r="D22" s="10">
        <v>0</v>
      </c>
      <c r="E22" s="10">
        <v>0</v>
      </c>
      <c r="F22" s="3">
        <v>7373517.966573</v>
      </c>
      <c r="G22" s="3">
        <v>0</v>
      </c>
      <c r="H22" s="3">
        <v>0</v>
      </c>
    </row>
    <row r="23" spans="1:8" ht="13.5" customHeight="1">
      <c r="A23" s="9"/>
      <c r="B23" s="23"/>
      <c r="C23" s="24"/>
      <c r="D23" s="24"/>
      <c r="E23" s="24"/>
      <c r="F23" s="25"/>
      <c r="G23" s="3"/>
      <c r="H23" s="3"/>
    </row>
    <row r="24" spans="1:8" ht="13.5" customHeight="1">
      <c r="A24" s="14" t="s">
        <v>43</v>
      </c>
      <c r="B24" s="3">
        <f aca="true" t="shared" si="4" ref="B24:H24">+B8+B22</f>
        <v>67143856.35</v>
      </c>
      <c r="C24" s="3">
        <f t="shared" si="4"/>
        <v>0</v>
      </c>
      <c r="D24" s="3">
        <f t="shared" si="4"/>
        <v>2134399.3600000003</v>
      </c>
      <c r="E24" s="3">
        <f t="shared" si="4"/>
        <v>0</v>
      </c>
      <c r="F24" s="3">
        <f t="shared" si="4"/>
        <v>57245257.596572995</v>
      </c>
      <c r="G24" s="3">
        <f t="shared" si="4"/>
        <v>1883101.4300000002</v>
      </c>
      <c r="H24" s="3">
        <f t="shared" si="4"/>
        <v>0</v>
      </c>
    </row>
    <row r="25" spans="1:8" ht="13.5" customHeight="1">
      <c r="A25" s="2"/>
      <c r="B25" s="3"/>
      <c r="C25" s="3"/>
      <c r="D25" s="3"/>
      <c r="E25" s="3"/>
      <c r="F25" s="3"/>
      <c r="G25" s="3"/>
      <c r="H25" s="3"/>
    </row>
    <row r="26" spans="1:8" ht="13.5" customHeight="1">
      <c r="A26" s="2" t="s">
        <v>10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3.5" customHeight="1">
      <c r="A27" s="4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3.5" customHeight="1">
      <c r="A28" s="4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3.5" customHeight="1">
      <c r="A29" s="4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3.5" customHeight="1">
      <c r="A30" s="4"/>
      <c r="B30" s="5"/>
      <c r="C30" s="5"/>
      <c r="D30" s="5"/>
      <c r="E30" s="5"/>
      <c r="F30" s="5"/>
      <c r="G30" s="5"/>
      <c r="H30" s="5"/>
    </row>
    <row r="31" spans="1:8" ht="13.5" customHeight="1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3.5" customHeight="1">
      <c r="A32" s="4" t="s">
        <v>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3.5" customHeight="1">
      <c r="A33" s="4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3.5" customHeight="1">
      <c r="A34" s="4" t="s">
        <v>16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7" spans="1:9" ht="12.75" customHeight="1">
      <c r="A37" s="47" t="s">
        <v>40</v>
      </c>
      <c r="B37" s="47"/>
      <c r="C37" s="47"/>
      <c r="D37" s="47"/>
      <c r="E37" s="47"/>
      <c r="F37" s="47"/>
      <c r="G37" s="47"/>
      <c r="H37" s="47"/>
      <c r="I37" s="47"/>
    </row>
    <row r="38" spans="1:9" ht="12.7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8" ht="12.75" customHeight="1">
      <c r="A40" s="47" t="s">
        <v>41</v>
      </c>
      <c r="B40" s="47"/>
      <c r="C40" s="47"/>
      <c r="D40" s="47"/>
      <c r="E40" s="47"/>
      <c r="F40" s="47"/>
      <c r="G40" s="47"/>
      <c r="H40" s="47"/>
    </row>
    <row r="41" spans="1:8" ht="12.75" customHeight="1" thickBot="1">
      <c r="A41" s="26"/>
      <c r="B41" s="26"/>
      <c r="C41" s="26"/>
      <c r="D41" s="26"/>
      <c r="E41" s="26"/>
      <c r="F41" s="26"/>
      <c r="G41" s="26"/>
      <c r="H41" s="26"/>
    </row>
    <row r="42" spans="1:8" ht="12.75" customHeight="1">
      <c r="A42" s="48" t="s">
        <v>46</v>
      </c>
      <c r="B42" s="29" t="s">
        <v>47</v>
      </c>
      <c r="C42" s="29" t="s">
        <v>49</v>
      </c>
      <c r="D42" s="29" t="s">
        <v>52</v>
      </c>
      <c r="E42" s="36" t="s">
        <v>54</v>
      </c>
      <c r="F42" s="29" t="s">
        <v>55</v>
      </c>
      <c r="G42" s="26"/>
      <c r="H42" s="26"/>
    </row>
    <row r="43" spans="1:8" ht="12.75" customHeight="1">
      <c r="A43" s="49"/>
      <c r="B43" s="30" t="s">
        <v>48</v>
      </c>
      <c r="C43" s="30" t="s">
        <v>50</v>
      </c>
      <c r="D43" s="30" t="s">
        <v>53</v>
      </c>
      <c r="E43" s="37"/>
      <c r="F43" s="30" t="s">
        <v>56</v>
      </c>
      <c r="G43" s="26"/>
      <c r="H43" s="26"/>
    </row>
    <row r="44" spans="1:8" ht="12.75" customHeight="1" thickBot="1">
      <c r="A44" s="50"/>
      <c r="B44" s="31"/>
      <c r="C44" s="32" t="s">
        <v>51</v>
      </c>
      <c r="D44" s="31"/>
      <c r="E44" s="38"/>
      <c r="F44" s="31"/>
      <c r="G44" s="26"/>
      <c r="H44" s="26"/>
    </row>
    <row r="45" spans="1:8" ht="12.75" customHeight="1">
      <c r="A45" s="33" t="s">
        <v>57</v>
      </c>
      <c r="B45" s="27"/>
      <c r="C45" s="27"/>
      <c r="D45" s="27"/>
      <c r="E45" s="27"/>
      <c r="F45" s="27"/>
      <c r="G45" s="26"/>
      <c r="H45" s="26"/>
    </row>
    <row r="46" spans="1:8" ht="12.75" customHeight="1">
      <c r="A46" s="34" t="s">
        <v>58</v>
      </c>
      <c r="B46" s="27"/>
      <c r="C46" s="27"/>
      <c r="D46" s="27"/>
      <c r="E46" s="27"/>
      <c r="F46" s="27"/>
      <c r="G46" s="26"/>
      <c r="H46" s="26"/>
    </row>
    <row r="47" spans="1:8" ht="12.75" customHeight="1">
      <c r="A47" s="34" t="s">
        <v>59</v>
      </c>
      <c r="B47" s="27"/>
      <c r="C47" s="27"/>
      <c r="D47" s="27"/>
      <c r="E47" s="27"/>
      <c r="F47" s="27"/>
      <c r="G47" s="26"/>
      <c r="H47" s="26"/>
    </row>
    <row r="48" spans="1:6" ht="12.75" customHeight="1" thickBot="1">
      <c r="A48" s="35" t="s">
        <v>60</v>
      </c>
      <c r="B48" s="28"/>
      <c r="C48" s="28"/>
      <c r="D48" s="28"/>
      <c r="E48" s="28"/>
      <c r="F48" s="28"/>
    </row>
    <row r="50" spans="1:8" ht="12.75" customHeight="1">
      <c r="A50" s="46" t="s">
        <v>29</v>
      </c>
      <c r="B50" s="46"/>
      <c r="C50" s="46"/>
      <c r="D50" s="46"/>
      <c r="E50" s="46"/>
      <c r="F50" s="46"/>
      <c r="G50" s="46"/>
      <c r="H50" s="46"/>
    </row>
    <row r="51" spans="1:8" ht="12.75" customHeight="1">
      <c r="A51" s="46"/>
      <c r="B51" s="46"/>
      <c r="C51" s="46"/>
      <c r="D51" s="46"/>
      <c r="E51" s="46"/>
      <c r="F51" s="46"/>
      <c r="G51" s="46"/>
      <c r="H51" s="46"/>
    </row>
    <row r="52" spans="1:8" ht="12.75" customHeight="1">
      <c r="A52" s="46"/>
      <c r="B52" s="46"/>
      <c r="C52" s="46"/>
      <c r="D52" s="46"/>
      <c r="E52" s="46"/>
      <c r="F52" s="46"/>
      <c r="G52" s="46"/>
      <c r="H52" s="46"/>
    </row>
    <row r="62" spans="1:14" ht="12.75" customHeight="1">
      <c r="A62" s="45" t="s">
        <v>20</v>
      </c>
      <c r="B62" s="45"/>
      <c r="D62" s="20" t="s">
        <v>21</v>
      </c>
      <c r="E62" s="20"/>
      <c r="F62" s="20"/>
      <c r="G62" s="20" t="s">
        <v>22</v>
      </c>
      <c r="H62" s="20"/>
      <c r="I62" s="20"/>
      <c r="J62" s="20"/>
      <c r="K62" s="20"/>
      <c r="L62" s="20"/>
      <c r="M62" s="20"/>
      <c r="N62" s="21"/>
    </row>
    <row r="63" spans="1:14" ht="12.75" customHeight="1">
      <c r="A63" s="20"/>
      <c r="B63" s="20"/>
      <c r="D63" s="20"/>
      <c r="E63" s="20"/>
      <c r="F63" s="21"/>
      <c r="G63" s="20"/>
      <c r="H63" s="21"/>
      <c r="I63" s="21"/>
      <c r="J63" s="21"/>
      <c r="K63" s="21"/>
      <c r="L63" s="21"/>
      <c r="M63" s="21"/>
      <c r="N63" s="22"/>
    </row>
    <row r="64" spans="1:14" ht="12.75" customHeight="1">
      <c r="A64" s="20"/>
      <c r="B64" s="20"/>
      <c r="D64" s="20"/>
      <c r="E64" s="20"/>
      <c r="F64" s="21"/>
      <c r="G64" s="20"/>
      <c r="H64" s="21"/>
      <c r="I64" s="21"/>
      <c r="J64" s="21"/>
      <c r="K64" s="21"/>
      <c r="L64" s="21"/>
      <c r="M64" s="21"/>
      <c r="N64" s="22"/>
    </row>
    <row r="65" spans="1:14" ht="12.75" customHeight="1">
      <c r="A65" s="45" t="s">
        <v>23</v>
      </c>
      <c r="B65" s="45"/>
      <c r="D65" s="20" t="s">
        <v>24</v>
      </c>
      <c r="E65" s="20"/>
      <c r="F65" s="20"/>
      <c r="G65" s="20" t="s">
        <v>25</v>
      </c>
      <c r="H65" s="20"/>
      <c r="I65" s="20"/>
      <c r="J65" s="20"/>
      <c r="K65" s="20"/>
      <c r="L65" s="20"/>
      <c r="M65" s="20"/>
      <c r="N65" s="20"/>
    </row>
    <row r="66" spans="1:14" ht="12.75" customHeight="1">
      <c r="A66" s="45" t="s">
        <v>26</v>
      </c>
      <c r="B66" s="45"/>
      <c r="D66" s="20" t="s">
        <v>27</v>
      </c>
      <c r="E66" s="20"/>
      <c r="F66" s="20"/>
      <c r="G66" s="20" t="s">
        <v>28</v>
      </c>
      <c r="H66" s="20"/>
      <c r="I66" s="20"/>
      <c r="J66" s="20"/>
      <c r="K66" s="20"/>
      <c r="L66" s="20"/>
      <c r="M66" s="20"/>
      <c r="N66" s="20"/>
    </row>
  </sheetData>
  <sheetProtection/>
  <mergeCells count="19">
    <mergeCell ref="A66:B66"/>
    <mergeCell ref="A50:H52"/>
    <mergeCell ref="A37:I39"/>
    <mergeCell ref="A40:H40"/>
    <mergeCell ref="F6:F7"/>
    <mergeCell ref="A62:B62"/>
    <mergeCell ref="A65:B65"/>
    <mergeCell ref="G6:G7"/>
    <mergeCell ref="H6:H7"/>
    <mergeCell ref="A42:A44"/>
    <mergeCell ref="E42:E44"/>
    <mergeCell ref="A1:H1"/>
    <mergeCell ref="A2:H3"/>
    <mergeCell ref="A4:H4"/>
    <mergeCell ref="A6:A7"/>
    <mergeCell ref="B6:B7"/>
    <mergeCell ref="C6:C7"/>
    <mergeCell ref="D6:D7"/>
    <mergeCell ref="E6:E7"/>
  </mergeCells>
  <printOptions/>
  <pageMargins left="0.1625" right="0.16527777777777777" top="0.23402777777777778" bottom="0.2326388888888889" header="0" footer="0"/>
  <pageSetup fitToHeight="1" fitToWidth="1" horizontalDpi="600" verticalDpi="600" orientation="landscape" paperSize="26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59"/>
  <sheetViews>
    <sheetView showGridLines="0" showOutlineSymbols="0" zoomScalePageLayoutView="0" workbookViewId="0" topLeftCell="A22">
      <selection activeCell="A51" sqref="A51:H53"/>
    </sheetView>
  </sheetViews>
  <sheetFormatPr defaultColWidth="6.8515625" defaultRowHeight="12.75" customHeight="1"/>
  <cols>
    <col min="1" max="1" width="51.421875" style="1" customWidth="1"/>
    <col min="2" max="2" width="20.140625" style="1" customWidth="1"/>
    <col min="3" max="3" width="15.421875" style="1" customWidth="1"/>
    <col min="4" max="4" width="16.421875" style="1" customWidth="1"/>
    <col min="5" max="5" width="20.421875" style="1" customWidth="1"/>
    <col min="6" max="6" width="18.28125" style="1" customWidth="1"/>
    <col min="7" max="7" width="18.7109375" style="1" customWidth="1"/>
    <col min="8" max="8" width="21.57421875" style="1" customWidth="1"/>
    <col min="9" max="9" width="6.8515625" style="1" customWidth="1"/>
    <col min="10" max="10" width="9.00390625" style="1" bestFit="1" customWidth="1"/>
    <col min="11" max="16384" width="6.8515625" style="1" customWidth="1"/>
  </cols>
  <sheetData>
    <row r="1" spans="1:8" ht="21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0.75" customHeight="1">
      <c r="A3" s="40"/>
      <c r="B3" s="40"/>
      <c r="C3" s="40"/>
      <c r="D3" s="40"/>
      <c r="E3" s="40"/>
      <c r="F3" s="40"/>
      <c r="G3" s="40"/>
      <c r="H3" s="40"/>
    </row>
    <row r="4" spans="1:8" ht="19.5" customHeight="1">
      <c r="A4" s="41" t="s">
        <v>44</v>
      </c>
      <c r="B4" s="42"/>
      <c r="C4" s="42"/>
      <c r="D4" s="42"/>
      <c r="E4" s="42"/>
      <c r="F4" s="42"/>
      <c r="G4" s="42"/>
      <c r="H4" s="42"/>
    </row>
    <row r="5" ht="18.75" customHeight="1"/>
    <row r="6" spans="1:8" ht="10.5" customHeight="1">
      <c r="A6" s="51" t="s">
        <v>2</v>
      </c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9</v>
      </c>
    </row>
    <row r="7" spans="1:8" ht="29.25" customHeight="1">
      <c r="A7" s="51"/>
      <c r="B7" s="51"/>
      <c r="C7" s="51"/>
      <c r="D7" s="51"/>
      <c r="E7" s="51"/>
      <c r="F7" s="51"/>
      <c r="G7" s="51"/>
      <c r="H7" s="51"/>
    </row>
    <row r="8" spans="1:8" ht="13.5" customHeight="1">
      <c r="A8" s="2" t="s">
        <v>39</v>
      </c>
      <c r="B8" s="3">
        <f aca="true" t="shared" si="0" ref="B8:G8">+B10+B15</f>
        <v>52006138.989999995</v>
      </c>
      <c r="C8" s="3">
        <f t="shared" si="0"/>
        <v>0</v>
      </c>
      <c r="D8" s="3">
        <f t="shared" si="0"/>
        <v>2675652.56</v>
      </c>
      <c r="E8" s="3">
        <f t="shared" si="0"/>
        <v>0</v>
      </c>
      <c r="F8" s="3">
        <f t="shared" si="0"/>
        <v>49330486.43</v>
      </c>
      <c r="G8" s="3">
        <f t="shared" si="0"/>
        <v>2341804.68</v>
      </c>
      <c r="H8" s="3">
        <f>+H10+H15</f>
        <v>67761.69</v>
      </c>
    </row>
    <row r="9" spans="1:8" ht="13.5" customHeight="1">
      <c r="A9" s="2"/>
      <c r="B9" s="3"/>
      <c r="C9" s="3"/>
      <c r="D9" s="3"/>
      <c r="E9" s="3"/>
      <c r="F9" s="3"/>
      <c r="G9" s="3"/>
      <c r="H9" s="3"/>
    </row>
    <row r="10" spans="1:8" ht="13.5" customHeight="1">
      <c r="A10" s="2" t="s">
        <v>31</v>
      </c>
      <c r="B10" s="3">
        <f aca="true" t="shared" si="1" ref="B10:H10">SUM(B11:B13)</f>
        <v>0</v>
      </c>
      <c r="C10" s="3">
        <f t="shared" si="1"/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</row>
    <row r="11" spans="1:8" ht="13.5" customHeight="1">
      <c r="A11" s="4" t="s">
        <v>32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3.5" customHeight="1">
      <c r="A12" s="4" t="s">
        <v>33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14" ht="13.5" customHeight="1">
      <c r="A13" s="11" t="s">
        <v>34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/>
      <c r="J13" s="13"/>
      <c r="K13" s="13"/>
      <c r="L13" s="13"/>
      <c r="M13" s="13"/>
      <c r="N13" s="13"/>
    </row>
    <row r="14" spans="1:14" ht="13.5" customHeight="1">
      <c r="A14" s="11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ht="13.5" customHeight="1">
      <c r="A15" s="14" t="s">
        <v>42</v>
      </c>
      <c r="B15" s="15">
        <f aca="true" t="shared" si="2" ref="B15:H15">+B16</f>
        <v>52006138.989999995</v>
      </c>
      <c r="C15" s="15">
        <f t="shared" si="2"/>
        <v>0</v>
      </c>
      <c r="D15" s="15">
        <f t="shared" si="2"/>
        <v>2675652.56</v>
      </c>
      <c r="E15" s="12">
        <f t="shared" si="2"/>
        <v>0</v>
      </c>
      <c r="F15" s="15">
        <f t="shared" si="2"/>
        <v>49330486.43</v>
      </c>
      <c r="G15" s="15">
        <f t="shared" si="2"/>
        <v>2341804.68</v>
      </c>
      <c r="H15" s="15">
        <f t="shared" si="2"/>
        <v>67761.69</v>
      </c>
      <c r="I15" s="13"/>
      <c r="J15" s="13"/>
      <c r="K15" s="13"/>
      <c r="L15" s="13"/>
      <c r="M15" s="13"/>
      <c r="N15" s="13"/>
    </row>
    <row r="16" spans="1:14" ht="13.5" customHeight="1">
      <c r="A16" s="16" t="s">
        <v>35</v>
      </c>
      <c r="B16" s="17">
        <f aca="true" t="shared" si="3" ref="B16:H16">SUM(B17:B18)</f>
        <v>52006138.989999995</v>
      </c>
      <c r="C16" s="18">
        <f t="shared" si="3"/>
        <v>0</v>
      </c>
      <c r="D16" s="15">
        <f t="shared" si="3"/>
        <v>2675652.56</v>
      </c>
      <c r="E16" s="12">
        <f t="shared" si="3"/>
        <v>0</v>
      </c>
      <c r="F16" s="15">
        <f t="shared" si="3"/>
        <v>49330486.43</v>
      </c>
      <c r="G16" s="15">
        <f t="shared" si="3"/>
        <v>2341804.68</v>
      </c>
      <c r="H16" s="15">
        <f t="shared" si="3"/>
        <v>67761.69</v>
      </c>
      <c r="I16" s="13"/>
      <c r="J16" s="13"/>
      <c r="K16" s="13"/>
      <c r="L16" s="13"/>
      <c r="M16" s="13"/>
      <c r="N16" s="13"/>
    </row>
    <row r="17" spans="1:14" ht="13.5" customHeight="1">
      <c r="A17" s="19" t="s">
        <v>17</v>
      </c>
      <c r="B17" s="18">
        <v>43817491.58</v>
      </c>
      <c r="C17" s="12">
        <v>0</v>
      </c>
      <c r="D17" s="12">
        <f>334094.65+337101.5+340135.42+343196.63+346285.4+0.01</f>
        <v>1700813.61</v>
      </c>
      <c r="E17" s="12"/>
      <c r="F17" s="12">
        <f>+B17-D17</f>
        <v>42116677.97</v>
      </c>
      <c r="G17" s="12">
        <f>406361.44+411242.14+367370.21+402278.97+385430.78</f>
        <v>1972683.54</v>
      </c>
      <c r="H17" s="12">
        <v>67761.69</v>
      </c>
      <c r="I17" s="13"/>
      <c r="J17" s="13"/>
      <c r="K17" s="13"/>
      <c r="L17" s="13"/>
      <c r="M17" s="13"/>
      <c r="N17" s="13"/>
    </row>
    <row r="18" spans="1:14" ht="13.5" customHeight="1">
      <c r="A18" s="19" t="s">
        <v>18</v>
      </c>
      <c r="B18" s="18">
        <v>8188647.41</v>
      </c>
      <c r="C18" s="12">
        <v>0</v>
      </c>
      <c r="D18" s="12">
        <f>194967.79+194967.79+194967.79+194967.79+194967.79</f>
        <v>974838.9500000001</v>
      </c>
      <c r="E18" s="12">
        <v>0</v>
      </c>
      <c r="F18" s="12">
        <f>+B18-D18</f>
        <v>7213808.46</v>
      </c>
      <c r="G18" s="12">
        <f>77302.38+79786.16+65655.41+73104.72+73272.47</f>
        <v>369121.14</v>
      </c>
      <c r="H18" s="12">
        <v>0</v>
      </c>
      <c r="I18" s="13"/>
      <c r="J18" s="13"/>
      <c r="K18" s="13"/>
      <c r="L18" s="13"/>
      <c r="M18" s="13"/>
      <c r="N18" s="13"/>
    </row>
    <row r="19" spans="1:14" ht="13.5" customHeight="1">
      <c r="A19" s="16" t="s">
        <v>36</v>
      </c>
      <c r="B19" s="18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/>
      <c r="J19" s="13"/>
      <c r="K19" s="13"/>
      <c r="L19" s="13"/>
      <c r="M19" s="13"/>
      <c r="N19" s="13"/>
    </row>
    <row r="20" spans="1:8" ht="13.5" customHeight="1">
      <c r="A20" s="6" t="s">
        <v>37</v>
      </c>
      <c r="B20" s="8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3.5" customHeight="1">
      <c r="A21" s="6"/>
      <c r="B21" s="8"/>
      <c r="C21" s="5"/>
      <c r="D21" s="5"/>
      <c r="E21" s="5"/>
      <c r="F21" s="5"/>
      <c r="G21" s="5"/>
      <c r="H21" s="5"/>
    </row>
    <row r="22" spans="1:8" ht="13.5" customHeight="1">
      <c r="A22" s="9" t="s">
        <v>38</v>
      </c>
      <c r="B22" s="7">
        <v>15137717.36</v>
      </c>
      <c r="C22" s="10">
        <v>0</v>
      </c>
      <c r="D22" s="10">
        <v>0</v>
      </c>
      <c r="E22" s="10">
        <v>0</v>
      </c>
      <c r="F22" s="3">
        <v>7373517.966573</v>
      </c>
      <c r="G22" s="3">
        <v>0</v>
      </c>
      <c r="H22" s="3">
        <v>0</v>
      </c>
    </row>
    <row r="23" spans="1:8" ht="13.5" customHeight="1">
      <c r="A23" s="9"/>
      <c r="B23" s="23"/>
      <c r="C23" s="24"/>
      <c r="D23" s="24"/>
      <c r="E23" s="24"/>
      <c r="F23" s="25"/>
      <c r="G23" s="3"/>
      <c r="H23" s="3"/>
    </row>
    <row r="24" spans="1:8" ht="13.5" customHeight="1">
      <c r="A24" s="14" t="s">
        <v>43</v>
      </c>
      <c r="B24" s="3">
        <f aca="true" t="shared" si="4" ref="B24:H24">+B8+B22</f>
        <v>67143856.35</v>
      </c>
      <c r="C24" s="3">
        <f t="shared" si="4"/>
        <v>0</v>
      </c>
      <c r="D24" s="3">
        <f t="shared" si="4"/>
        <v>2675652.56</v>
      </c>
      <c r="E24" s="3">
        <f t="shared" si="4"/>
        <v>0</v>
      </c>
      <c r="F24" s="3">
        <f t="shared" si="4"/>
        <v>56704004.396573</v>
      </c>
      <c r="G24" s="3">
        <f t="shared" si="4"/>
        <v>2341804.68</v>
      </c>
      <c r="H24" s="3">
        <f t="shared" si="4"/>
        <v>67761.69</v>
      </c>
    </row>
    <row r="25" spans="1:8" ht="13.5" customHeight="1">
      <c r="A25" s="2"/>
      <c r="B25" s="3"/>
      <c r="C25" s="3"/>
      <c r="D25" s="3"/>
      <c r="E25" s="3"/>
      <c r="F25" s="3"/>
      <c r="G25" s="3"/>
      <c r="H25" s="3"/>
    </row>
    <row r="26" spans="1:8" ht="13.5" customHeight="1">
      <c r="A26" s="2" t="s">
        <v>10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3.5" customHeight="1">
      <c r="A27" s="4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3.5" customHeight="1">
      <c r="A28" s="4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3.5" customHeight="1">
      <c r="A29" s="4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3.5" customHeight="1">
      <c r="A30" s="4"/>
      <c r="B30" s="5"/>
      <c r="C30" s="5"/>
      <c r="D30" s="5"/>
      <c r="E30" s="5"/>
      <c r="F30" s="5"/>
      <c r="G30" s="5"/>
      <c r="H30" s="5"/>
    </row>
    <row r="31" spans="1:8" ht="13.5" customHeight="1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3.5" customHeight="1">
      <c r="A32" s="4" t="s">
        <v>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3.5" customHeight="1">
      <c r="A33" s="4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3.5" customHeight="1">
      <c r="A34" s="4" t="s">
        <v>16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7" spans="1:9" ht="12.75" customHeight="1">
      <c r="A37" s="47" t="s">
        <v>40</v>
      </c>
      <c r="B37" s="47"/>
      <c r="C37" s="47"/>
      <c r="D37" s="47"/>
      <c r="E37" s="47"/>
      <c r="F37" s="47"/>
      <c r="G37" s="47"/>
      <c r="H37" s="47"/>
      <c r="I37" s="47"/>
    </row>
    <row r="38" spans="1:9" ht="12.7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8" ht="12.75" customHeight="1">
      <c r="A40" s="47" t="s">
        <v>41</v>
      </c>
      <c r="B40" s="47"/>
      <c r="C40" s="47"/>
      <c r="D40" s="47"/>
      <c r="E40" s="47"/>
      <c r="F40" s="47"/>
      <c r="G40" s="47"/>
      <c r="H40" s="47"/>
    </row>
    <row r="41" spans="1:8" ht="12.75" customHeight="1" thickBot="1">
      <c r="A41" s="26"/>
      <c r="B41" s="26"/>
      <c r="C41" s="26"/>
      <c r="D41" s="26"/>
      <c r="E41" s="26"/>
      <c r="F41" s="26"/>
      <c r="G41" s="26"/>
      <c r="H41" s="26"/>
    </row>
    <row r="42" spans="1:8" ht="12.75" customHeight="1">
      <c r="A42" s="48" t="s">
        <v>46</v>
      </c>
      <c r="B42" s="29" t="s">
        <v>47</v>
      </c>
      <c r="C42" s="29" t="s">
        <v>49</v>
      </c>
      <c r="D42" s="29" t="s">
        <v>52</v>
      </c>
      <c r="E42" s="36" t="s">
        <v>54</v>
      </c>
      <c r="F42" s="29" t="s">
        <v>55</v>
      </c>
      <c r="G42" s="26"/>
      <c r="H42" s="26"/>
    </row>
    <row r="43" spans="1:8" ht="12.75" customHeight="1">
      <c r="A43" s="49"/>
      <c r="B43" s="30" t="s">
        <v>48</v>
      </c>
      <c r="C43" s="30" t="s">
        <v>50</v>
      </c>
      <c r="D43" s="30" t="s">
        <v>53</v>
      </c>
      <c r="E43" s="37"/>
      <c r="F43" s="30" t="s">
        <v>56</v>
      </c>
      <c r="G43" s="26"/>
      <c r="H43" s="26"/>
    </row>
    <row r="44" spans="1:8" ht="12.75" customHeight="1" thickBot="1">
      <c r="A44" s="50"/>
      <c r="B44" s="31"/>
      <c r="C44" s="32" t="s">
        <v>51</v>
      </c>
      <c r="D44" s="31"/>
      <c r="E44" s="38"/>
      <c r="F44" s="31"/>
      <c r="G44" s="26"/>
      <c r="H44" s="26"/>
    </row>
    <row r="45" spans="1:8" ht="12.75" customHeight="1">
      <c r="A45" s="33" t="s">
        <v>57</v>
      </c>
      <c r="B45" s="27"/>
      <c r="C45" s="27"/>
      <c r="D45" s="27"/>
      <c r="E45" s="27"/>
      <c r="F45" s="27"/>
      <c r="G45" s="26"/>
      <c r="H45" s="26"/>
    </row>
    <row r="46" spans="1:8" ht="12.75" customHeight="1">
      <c r="A46" s="34" t="s">
        <v>58</v>
      </c>
      <c r="B46" s="27"/>
      <c r="C46" s="27"/>
      <c r="D46" s="27"/>
      <c r="E46" s="27"/>
      <c r="F46" s="27"/>
      <c r="G46" s="26"/>
      <c r="H46" s="26"/>
    </row>
    <row r="47" spans="1:8" ht="12.75" customHeight="1">
      <c r="A47" s="34" t="s">
        <v>59</v>
      </c>
      <c r="B47" s="27"/>
      <c r="C47" s="27"/>
      <c r="D47" s="27"/>
      <c r="E47" s="27"/>
      <c r="F47" s="27"/>
      <c r="G47" s="26"/>
      <c r="H47" s="26"/>
    </row>
    <row r="48" spans="1:8" ht="12.75" customHeight="1" thickBot="1">
      <c r="A48" s="35" t="s">
        <v>60</v>
      </c>
      <c r="B48" s="28"/>
      <c r="C48" s="28"/>
      <c r="D48" s="28"/>
      <c r="E48" s="28"/>
      <c r="F48" s="28"/>
      <c r="G48" s="26"/>
      <c r="H48" s="26"/>
    </row>
    <row r="51" spans="1:8" ht="12.75" customHeight="1">
      <c r="A51" s="46" t="s">
        <v>29</v>
      </c>
      <c r="B51" s="46"/>
      <c r="C51" s="46"/>
      <c r="D51" s="46"/>
      <c r="E51" s="46"/>
      <c r="F51" s="46"/>
      <c r="G51" s="46"/>
      <c r="H51" s="46"/>
    </row>
    <row r="52" spans="1:8" ht="12.75" customHeight="1">
      <c r="A52" s="46"/>
      <c r="B52" s="46"/>
      <c r="C52" s="46"/>
      <c r="D52" s="46"/>
      <c r="E52" s="46"/>
      <c r="F52" s="46"/>
      <c r="G52" s="46"/>
      <c r="H52" s="46"/>
    </row>
    <row r="53" spans="1:8" ht="12.75" customHeight="1">
      <c r="A53" s="46"/>
      <c r="B53" s="46"/>
      <c r="C53" s="46"/>
      <c r="D53" s="46"/>
      <c r="E53" s="46"/>
      <c r="F53" s="46"/>
      <c r="G53" s="46"/>
      <c r="H53" s="46"/>
    </row>
    <row r="55" spans="1:14" ht="12.75" customHeight="1">
      <c r="A55" s="45" t="s">
        <v>20</v>
      </c>
      <c r="B55" s="45"/>
      <c r="D55" s="20" t="s">
        <v>21</v>
      </c>
      <c r="E55" s="20"/>
      <c r="F55" s="20"/>
      <c r="G55" s="20" t="s">
        <v>22</v>
      </c>
      <c r="H55" s="20"/>
      <c r="I55" s="20"/>
      <c r="J55" s="20"/>
      <c r="K55" s="20"/>
      <c r="L55" s="20"/>
      <c r="M55" s="20"/>
      <c r="N55" s="21"/>
    </row>
    <row r="56" spans="1:14" ht="12.75" customHeight="1">
      <c r="A56" s="20"/>
      <c r="B56" s="20"/>
      <c r="D56" s="20"/>
      <c r="E56" s="20"/>
      <c r="F56" s="21"/>
      <c r="G56" s="20"/>
      <c r="H56" s="21"/>
      <c r="I56" s="21"/>
      <c r="J56" s="21"/>
      <c r="K56" s="21"/>
      <c r="L56" s="21"/>
      <c r="M56" s="21"/>
      <c r="N56" s="22"/>
    </row>
    <row r="57" spans="1:14" ht="12.75" customHeight="1">
      <c r="A57" s="20"/>
      <c r="B57" s="20"/>
      <c r="D57" s="20"/>
      <c r="E57" s="20"/>
      <c r="F57" s="21"/>
      <c r="G57" s="20"/>
      <c r="H57" s="21"/>
      <c r="I57" s="21"/>
      <c r="J57" s="21"/>
      <c r="K57" s="21"/>
      <c r="L57" s="21"/>
      <c r="M57" s="21"/>
      <c r="N57" s="22"/>
    </row>
    <row r="58" spans="1:14" ht="12.75" customHeight="1">
      <c r="A58" s="45" t="s">
        <v>23</v>
      </c>
      <c r="B58" s="45"/>
      <c r="D58" s="20" t="s">
        <v>24</v>
      </c>
      <c r="E58" s="20"/>
      <c r="F58" s="20"/>
      <c r="G58" s="20" t="s">
        <v>25</v>
      </c>
      <c r="H58" s="20"/>
      <c r="I58" s="20"/>
      <c r="J58" s="20"/>
      <c r="K58" s="20"/>
      <c r="L58" s="20"/>
      <c r="M58" s="20"/>
      <c r="N58" s="20"/>
    </row>
    <row r="59" spans="1:14" ht="12.75" customHeight="1">
      <c r="A59" s="45" t="s">
        <v>26</v>
      </c>
      <c r="B59" s="45"/>
      <c r="D59" s="20" t="s">
        <v>27</v>
      </c>
      <c r="E59" s="20"/>
      <c r="F59" s="20"/>
      <c r="G59" s="20" t="s">
        <v>28</v>
      </c>
      <c r="H59" s="20"/>
      <c r="I59" s="20"/>
      <c r="J59" s="20"/>
      <c r="K59" s="20"/>
      <c r="L59" s="20"/>
      <c r="M59" s="20"/>
      <c r="N59" s="20"/>
    </row>
  </sheetData>
  <sheetProtection/>
  <mergeCells count="19">
    <mergeCell ref="A1:H1"/>
    <mergeCell ref="A2:H3"/>
    <mergeCell ref="A4:H4"/>
    <mergeCell ref="A6:A7"/>
    <mergeCell ref="B6:B7"/>
    <mergeCell ref="C6:C7"/>
    <mergeCell ref="D6:D7"/>
    <mergeCell ref="E6:E7"/>
    <mergeCell ref="F6:F7"/>
    <mergeCell ref="G6:G7"/>
    <mergeCell ref="A59:B59"/>
    <mergeCell ref="H6:H7"/>
    <mergeCell ref="A37:I39"/>
    <mergeCell ref="A40:H40"/>
    <mergeCell ref="A51:H53"/>
    <mergeCell ref="A55:B55"/>
    <mergeCell ref="A58:B58"/>
    <mergeCell ref="A42:A44"/>
    <mergeCell ref="E42:E44"/>
  </mergeCells>
  <printOptions/>
  <pageMargins left="0.1625" right="0.16527777777777777" top="0.23402777777777778" bottom="0.2326388888888889" header="0" footer="0"/>
  <pageSetup fitToHeight="1" fitToWidth="1" horizontalDpi="600" verticalDpi="600" orientation="landscape" paperSize="26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58"/>
  <sheetViews>
    <sheetView showGridLines="0" tabSelected="1" showOutlineSymbols="0" zoomScalePageLayoutView="0" workbookViewId="0" topLeftCell="A1">
      <selection activeCell="G18" sqref="G18"/>
    </sheetView>
  </sheetViews>
  <sheetFormatPr defaultColWidth="6.8515625" defaultRowHeight="12.75" customHeight="1"/>
  <cols>
    <col min="1" max="1" width="51.421875" style="1" customWidth="1"/>
    <col min="2" max="2" width="20.140625" style="1" customWidth="1"/>
    <col min="3" max="3" width="15.421875" style="1" customWidth="1"/>
    <col min="4" max="4" width="16.421875" style="1" customWidth="1"/>
    <col min="5" max="5" width="20.421875" style="1" customWidth="1"/>
    <col min="6" max="6" width="18.28125" style="1" customWidth="1"/>
    <col min="7" max="7" width="18.7109375" style="1" customWidth="1"/>
    <col min="8" max="8" width="21.57421875" style="1" customWidth="1"/>
    <col min="9" max="9" width="6.8515625" style="1" customWidth="1"/>
    <col min="10" max="10" width="22.00390625" style="1" customWidth="1"/>
    <col min="11" max="16384" width="6.8515625" style="1" customWidth="1"/>
  </cols>
  <sheetData>
    <row r="1" spans="1:8" ht="21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0.75" customHeight="1">
      <c r="A3" s="40"/>
      <c r="B3" s="40"/>
      <c r="C3" s="40"/>
      <c r="D3" s="40"/>
      <c r="E3" s="40"/>
      <c r="F3" s="40"/>
      <c r="G3" s="40"/>
      <c r="H3" s="40"/>
    </row>
    <row r="4" spans="1:8" ht="19.5" customHeight="1">
      <c r="A4" s="41" t="s">
        <v>45</v>
      </c>
      <c r="B4" s="42"/>
      <c r="C4" s="42"/>
      <c r="D4" s="42"/>
      <c r="E4" s="42"/>
      <c r="F4" s="42"/>
      <c r="G4" s="42"/>
      <c r="H4" s="42"/>
    </row>
    <row r="5" ht="18.75" customHeight="1"/>
    <row r="6" spans="1:8" ht="10.5" customHeight="1">
      <c r="A6" s="52" t="s">
        <v>2</v>
      </c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9</v>
      </c>
    </row>
    <row r="7" spans="1:8" ht="29.25" customHeight="1">
      <c r="A7" s="52"/>
      <c r="B7" s="51"/>
      <c r="C7" s="51"/>
      <c r="D7" s="51"/>
      <c r="E7" s="51"/>
      <c r="F7" s="51"/>
      <c r="G7" s="51"/>
      <c r="H7" s="51"/>
    </row>
    <row r="8" spans="1:8" ht="13.5" customHeight="1">
      <c r="A8" s="2" t="s">
        <v>39</v>
      </c>
      <c r="B8" s="3">
        <f aca="true" t="shared" si="0" ref="B8:G8">+B10+B15</f>
        <v>52006138.989999995</v>
      </c>
      <c r="C8" s="3">
        <f t="shared" si="0"/>
        <v>0</v>
      </c>
      <c r="D8" s="3">
        <f t="shared" si="0"/>
        <v>3220022.3200000003</v>
      </c>
      <c r="E8" s="3">
        <f t="shared" si="0"/>
        <v>0</v>
      </c>
      <c r="F8" s="3">
        <f t="shared" si="0"/>
        <v>48786116.67</v>
      </c>
      <c r="G8" s="3">
        <f t="shared" si="0"/>
        <v>2801961.94</v>
      </c>
      <c r="H8" s="3">
        <f>+H10+H15</f>
        <v>67761.69</v>
      </c>
    </row>
    <row r="9" spans="1:8" ht="13.5" customHeight="1">
      <c r="A9" s="2"/>
      <c r="B9" s="3"/>
      <c r="C9" s="3"/>
      <c r="D9" s="3"/>
      <c r="E9" s="3"/>
      <c r="F9" s="3"/>
      <c r="G9" s="3"/>
      <c r="H9" s="3"/>
    </row>
    <row r="10" spans="1:8" ht="13.5" customHeight="1">
      <c r="A10" s="2" t="s">
        <v>31</v>
      </c>
      <c r="B10" s="3">
        <f aca="true" t="shared" si="1" ref="B10:H10">SUM(B11:B13)</f>
        <v>0</v>
      </c>
      <c r="C10" s="3">
        <f t="shared" si="1"/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</row>
    <row r="11" spans="1:8" ht="13.5" customHeight="1">
      <c r="A11" s="4" t="s">
        <v>32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3.5" customHeight="1">
      <c r="A12" s="4" t="s">
        <v>33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14" ht="13.5" customHeight="1">
      <c r="A13" s="11" t="s">
        <v>34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/>
      <c r="J13" s="13"/>
      <c r="K13" s="13"/>
      <c r="L13" s="13"/>
      <c r="M13" s="13"/>
      <c r="N13" s="13"/>
    </row>
    <row r="14" spans="1:14" ht="13.5" customHeight="1">
      <c r="A14" s="11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ht="13.5" customHeight="1">
      <c r="A15" s="14" t="s">
        <v>42</v>
      </c>
      <c r="B15" s="15">
        <f aca="true" t="shared" si="2" ref="B15:H15">+B16</f>
        <v>52006138.989999995</v>
      </c>
      <c r="C15" s="15">
        <f t="shared" si="2"/>
        <v>0</v>
      </c>
      <c r="D15" s="15">
        <f t="shared" si="2"/>
        <v>3220022.3200000003</v>
      </c>
      <c r="E15" s="12">
        <f t="shared" si="2"/>
        <v>0</v>
      </c>
      <c r="F15" s="15">
        <f t="shared" si="2"/>
        <v>48786116.67</v>
      </c>
      <c r="G15" s="15">
        <f t="shared" si="2"/>
        <v>2801961.94</v>
      </c>
      <c r="H15" s="15">
        <f t="shared" si="2"/>
        <v>67761.69</v>
      </c>
      <c r="I15" s="13"/>
      <c r="J15" s="13"/>
      <c r="K15" s="13"/>
      <c r="L15" s="13"/>
      <c r="M15" s="13"/>
      <c r="N15" s="13"/>
    </row>
    <row r="16" spans="1:14" ht="13.5" customHeight="1">
      <c r="A16" s="16" t="s">
        <v>35</v>
      </c>
      <c r="B16" s="17">
        <f aca="true" t="shared" si="3" ref="B16:H16">SUM(B17:B18)</f>
        <v>52006138.989999995</v>
      </c>
      <c r="C16" s="18">
        <f t="shared" si="3"/>
        <v>0</v>
      </c>
      <c r="D16" s="15">
        <f t="shared" si="3"/>
        <v>3220022.3200000003</v>
      </c>
      <c r="E16" s="12">
        <f t="shared" si="3"/>
        <v>0</v>
      </c>
      <c r="F16" s="15">
        <f t="shared" si="3"/>
        <v>48786116.67</v>
      </c>
      <c r="G16" s="15">
        <f t="shared" si="3"/>
        <v>2801961.94</v>
      </c>
      <c r="H16" s="15">
        <f t="shared" si="3"/>
        <v>67761.69</v>
      </c>
      <c r="I16" s="13"/>
      <c r="J16" s="13"/>
      <c r="K16" s="13"/>
      <c r="L16" s="13"/>
      <c r="M16" s="13"/>
      <c r="N16" s="13"/>
    </row>
    <row r="17" spans="1:14" ht="13.5" customHeight="1">
      <c r="A17" s="19" t="s">
        <v>17</v>
      </c>
      <c r="B17" s="18">
        <v>43817491.58</v>
      </c>
      <c r="C17" s="12">
        <v>0</v>
      </c>
      <c r="D17" s="12">
        <f>334094.65+337101.5+340135.42+343196.63+346285.4+0.01+349401.97</f>
        <v>2050215.58</v>
      </c>
      <c r="E17" s="12"/>
      <c r="F17" s="12">
        <f>+B17-D17</f>
        <v>41767276</v>
      </c>
      <c r="G17" s="12">
        <f>406361.44+411242.14+367370.21+402278.97+385430.78+395447.5</f>
        <v>2368131.04</v>
      </c>
      <c r="H17" s="12">
        <v>67761.69</v>
      </c>
      <c r="I17" s="13"/>
      <c r="J17" s="13"/>
      <c r="K17" s="13"/>
      <c r="L17" s="13"/>
      <c r="M17" s="13"/>
      <c r="N17" s="13"/>
    </row>
    <row r="18" spans="1:14" ht="13.5" customHeight="1">
      <c r="A18" s="19" t="s">
        <v>18</v>
      </c>
      <c r="B18" s="18">
        <v>8188647.41</v>
      </c>
      <c r="C18" s="12">
        <v>0</v>
      </c>
      <c r="D18" s="12">
        <f>194967.79+194967.79+194967.79+194967.79+194967.79+194967.79</f>
        <v>1169806.74</v>
      </c>
      <c r="E18" s="12">
        <v>0</v>
      </c>
      <c r="F18" s="12">
        <f>+B18-D18</f>
        <v>7018840.67</v>
      </c>
      <c r="G18" s="12">
        <f>77302.38+79786.16+65655.41+73104.72+73272.47+64709.76</f>
        <v>433830.9</v>
      </c>
      <c r="H18" s="12">
        <v>0</v>
      </c>
      <c r="I18" s="13"/>
      <c r="J18" s="13"/>
      <c r="K18" s="13"/>
      <c r="L18" s="13"/>
      <c r="M18" s="13"/>
      <c r="N18" s="13"/>
    </row>
    <row r="19" spans="1:14" ht="13.5" customHeight="1">
      <c r="A19" s="16" t="s">
        <v>36</v>
      </c>
      <c r="B19" s="18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/>
      <c r="J19" s="13"/>
      <c r="K19" s="13"/>
      <c r="L19" s="13"/>
      <c r="M19" s="13"/>
      <c r="N19" s="13"/>
    </row>
    <row r="20" spans="1:8" ht="13.5" customHeight="1">
      <c r="A20" s="6" t="s">
        <v>37</v>
      </c>
      <c r="B20" s="8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3.5" customHeight="1">
      <c r="A21" s="6"/>
      <c r="B21" s="8"/>
      <c r="C21" s="5"/>
      <c r="D21" s="5"/>
      <c r="E21" s="5"/>
      <c r="F21" s="5"/>
      <c r="G21" s="5"/>
      <c r="H21" s="5"/>
    </row>
    <row r="22" spans="1:8" ht="13.5" customHeight="1">
      <c r="A22" s="9" t="s">
        <v>38</v>
      </c>
      <c r="B22" s="7">
        <v>15137717.36</v>
      </c>
      <c r="C22" s="10">
        <v>0</v>
      </c>
      <c r="D22" s="10">
        <v>0</v>
      </c>
      <c r="E22" s="10">
        <v>0</v>
      </c>
      <c r="F22" s="3">
        <v>7373517.966573</v>
      </c>
      <c r="G22" s="3">
        <v>0</v>
      </c>
      <c r="H22" s="3">
        <v>0</v>
      </c>
    </row>
    <row r="23" spans="1:8" ht="13.5" customHeight="1">
      <c r="A23" s="9"/>
      <c r="B23" s="23"/>
      <c r="C23" s="24"/>
      <c r="D23" s="24"/>
      <c r="E23" s="24"/>
      <c r="F23" s="25"/>
      <c r="G23" s="3"/>
      <c r="H23" s="3"/>
    </row>
    <row r="24" spans="1:8" ht="13.5" customHeight="1">
      <c r="A24" s="14" t="s">
        <v>43</v>
      </c>
      <c r="B24" s="3">
        <f aca="true" t="shared" si="4" ref="B24:H24">+B8+B22</f>
        <v>67143856.35</v>
      </c>
      <c r="C24" s="3">
        <f t="shared" si="4"/>
        <v>0</v>
      </c>
      <c r="D24" s="3">
        <f t="shared" si="4"/>
        <v>3220022.3200000003</v>
      </c>
      <c r="E24" s="3">
        <f t="shared" si="4"/>
        <v>0</v>
      </c>
      <c r="F24" s="3">
        <f t="shared" si="4"/>
        <v>56159634.636573</v>
      </c>
      <c r="G24" s="3">
        <f t="shared" si="4"/>
        <v>2801961.94</v>
      </c>
      <c r="H24" s="3">
        <f t="shared" si="4"/>
        <v>67761.69</v>
      </c>
    </row>
    <row r="25" spans="1:8" ht="13.5" customHeight="1">
      <c r="A25" s="2"/>
      <c r="B25" s="3"/>
      <c r="C25" s="3"/>
      <c r="D25" s="3"/>
      <c r="E25" s="3"/>
      <c r="F25" s="3"/>
      <c r="G25" s="3"/>
      <c r="H25" s="3"/>
    </row>
    <row r="26" spans="1:8" ht="13.5" customHeight="1">
      <c r="A26" s="2" t="s">
        <v>10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3.5" customHeight="1">
      <c r="A27" s="4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3.5" customHeight="1">
      <c r="A28" s="4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3.5" customHeight="1">
      <c r="A29" s="4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3.5" customHeight="1">
      <c r="A30" s="4"/>
      <c r="B30" s="5"/>
      <c r="C30" s="5"/>
      <c r="D30" s="5"/>
      <c r="E30" s="5"/>
      <c r="F30" s="5"/>
      <c r="G30" s="5"/>
      <c r="H30" s="5"/>
    </row>
    <row r="31" spans="1:8" ht="13.5" customHeight="1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3.5" customHeight="1">
      <c r="A32" s="4" t="s">
        <v>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3.5" customHeight="1">
      <c r="A33" s="4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3.5" customHeight="1">
      <c r="A34" s="4" t="s">
        <v>16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7" spans="1:9" ht="12.75" customHeight="1">
      <c r="A37" s="47" t="s">
        <v>40</v>
      </c>
      <c r="B37" s="47"/>
      <c r="C37" s="47"/>
      <c r="D37" s="47"/>
      <c r="E37" s="47"/>
      <c r="F37" s="47"/>
      <c r="G37" s="47"/>
      <c r="H37" s="47"/>
      <c r="I37" s="47"/>
    </row>
    <row r="38" spans="1:9" ht="12.7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8" ht="12.75" customHeight="1">
      <c r="A40" s="47" t="s">
        <v>41</v>
      </c>
      <c r="B40" s="47"/>
      <c r="C40" s="47"/>
      <c r="D40" s="47"/>
      <c r="E40" s="47"/>
      <c r="F40" s="47"/>
      <c r="G40" s="47"/>
      <c r="H40" s="47"/>
    </row>
    <row r="41" spans="1:8" ht="12.75" customHeight="1" thickBot="1">
      <c r="A41" s="26"/>
      <c r="B41" s="26"/>
      <c r="C41" s="26"/>
      <c r="D41" s="26"/>
      <c r="E41" s="26"/>
      <c r="F41" s="26"/>
      <c r="G41" s="26"/>
      <c r="H41" s="26"/>
    </row>
    <row r="42" spans="1:8" ht="12.75" customHeight="1">
      <c r="A42" s="48" t="s">
        <v>46</v>
      </c>
      <c r="B42" s="29" t="s">
        <v>47</v>
      </c>
      <c r="C42" s="29" t="s">
        <v>49</v>
      </c>
      <c r="D42" s="29" t="s">
        <v>52</v>
      </c>
      <c r="E42" s="36" t="s">
        <v>54</v>
      </c>
      <c r="F42" s="29" t="s">
        <v>55</v>
      </c>
      <c r="G42" s="26"/>
      <c r="H42" s="26"/>
    </row>
    <row r="43" spans="1:8" ht="12.75" customHeight="1">
      <c r="A43" s="49"/>
      <c r="B43" s="30" t="s">
        <v>48</v>
      </c>
      <c r="C43" s="30" t="s">
        <v>50</v>
      </c>
      <c r="D43" s="30" t="s">
        <v>53</v>
      </c>
      <c r="E43" s="37"/>
      <c r="F43" s="30" t="s">
        <v>56</v>
      </c>
      <c r="G43" s="26"/>
      <c r="H43" s="26"/>
    </row>
    <row r="44" spans="1:8" ht="12.75" customHeight="1" thickBot="1">
      <c r="A44" s="50"/>
      <c r="B44" s="31"/>
      <c r="C44" s="32" t="s">
        <v>51</v>
      </c>
      <c r="D44" s="31"/>
      <c r="E44" s="38"/>
      <c r="F44" s="31"/>
      <c r="G44" s="26"/>
      <c r="H44" s="26"/>
    </row>
    <row r="45" spans="1:8" ht="12.75" customHeight="1">
      <c r="A45" s="33" t="s">
        <v>57</v>
      </c>
      <c r="B45" s="27"/>
      <c r="C45" s="27"/>
      <c r="D45" s="27"/>
      <c r="E45" s="27"/>
      <c r="F45" s="27"/>
      <c r="G45" s="26"/>
      <c r="H45" s="26"/>
    </row>
    <row r="46" spans="1:8" ht="12.75" customHeight="1">
      <c r="A46" s="34" t="s">
        <v>58</v>
      </c>
      <c r="B46" s="27"/>
      <c r="C46" s="27"/>
      <c r="D46" s="27"/>
      <c r="E46" s="27"/>
      <c r="F46" s="27"/>
      <c r="G46" s="26"/>
      <c r="H46" s="26"/>
    </row>
    <row r="47" spans="1:8" ht="12.75" customHeight="1">
      <c r="A47" s="34" t="s">
        <v>59</v>
      </c>
      <c r="B47" s="27"/>
      <c r="C47" s="27"/>
      <c r="D47" s="27"/>
      <c r="E47" s="27"/>
      <c r="F47" s="27"/>
      <c r="G47" s="26"/>
      <c r="H47" s="26"/>
    </row>
    <row r="48" spans="1:8" ht="12.75" customHeight="1" thickBot="1">
      <c r="A48" s="35" t="s">
        <v>60</v>
      </c>
      <c r="B48" s="28"/>
      <c r="C48" s="28"/>
      <c r="D48" s="28"/>
      <c r="E48" s="28"/>
      <c r="F48" s="28"/>
      <c r="G48" s="26"/>
      <c r="H48" s="26"/>
    </row>
    <row r="51" spans="1:8" ht="12.75" customHeight="1">
      <c r="A51" s="46" t="s">
        <v>29</v>
      </c>
      <c r="B51" s="46"/>
      <c r="C51" s="46"/>
      <c r="D51" s="46"/>
      <c r="E51" s="46"/>
      <c r="F51" s="46"/>
      <c r="G51" s="46"/>
      <c r="H51" s="46"/>
    </row>
    <row r="52" spans="1:8" ht="12.75" customHeight="1">
      <c r="A52" s="46"/>
      <c r="B52" s="46"/>
      <c r="C52" s="46"/>
      <c r="D52" s="46"/>
      <c r="E52" s="46"/>
      <c r="F52" s="46"/>
      <c r="G52" s="46"/>
      <c r="H52" s="46"/>
    </row>
    <row r="53" spans="1:8" ht="12.75" customHeight="1">
      <c r="A53" s="46"/>
      <c r="B53" s="46"/>
      <c r="C53" s="46"/>
      <c r="D53" s="46"/>
      <c r="E53" s="46"/>
      <c r="F53" s="46"/>
      <c r="G53" s="46"/>
      <c r="H53" s="46"/>
    </row>
    <row r="54" spans="1:14" ht="12.75" customHeight="1">
      <c r="A54" s="45" t="s">
        <v>20</v>
      </c>
      <c r="B54" s="45"/>
      <c r="D54" s="20" t="s">
        <v>21</v>
      </c>
      <c r="E54" s="20"/>
      <c r="F54" s="20"/>
      <c r="G54" s="20" t="s">
        <v>22</v>
      </c>
      <c r="H54" s="20"/>
      <c r="I54" s="20"/>
      <c r="J54" s="20"/>
      <c r="K54" s="20"/>
      <c r="L54" s="20"/>
      <c r="M54" s="20"/>
      <c r="N54" s="21"/>
    </row>
    <row r="55" spans="1:14" ht="12.75" customHeight="1">
      <c r="A55" s="20"/>
      <c r="B55" s="20"/>
      <c r="D55" s="20"/>
      <c r="E55" s="20"/>
      <c r="F55" s="21"/>
      <c r="G55" s="20"/>
      <c r="H55" s="21"/>
      <c r="I55" s="21"/>
      <c r="J55" s="21"/>
      <c r="K55" s="21"/>
      <c r="L55" s="21"/>
      <c r="M55" s="21"/>
      <c r="N55" s="22"/>
    </row>
    <row r="56" spans="1:14" ht="12.75" customHeight="1">
      <c r="A56" s="20"/>
      <c r="B56" s="20"/>
      <c r="D56" s="20"/>
      <c r="E56" s="20"/>
      <c r="F56" s="21"/>
      <c r="G56" s="20"/>
      <c r="H56" s="21"/>
      <c r="I56" s="21"/>
      <c r="J56" s="21"/>
      <c r="K56" s="21"/>
      <c r="L56" s="21"/>
      <c r="M56" s="21"/>
      <c r="N56" s="22"/>
    </row>
    <row r="57" spans="1:14" ht="12.75" customHeight="1">
      <c r="A57" s="45" t="s">
        <v>23</v>
      </c>
      <c r="B57" s="45"/>
      <c r="D57" s="20" t="s">
        <v>24</v>
      </c>
      <c r="E57" s="20"/>
      <c r="F57" s="20"/>
      <c r="G57" s="20" t="s">
        <v>25</v>
      </c>
      <c r="H57" s="20"/>
      <c r="I57" s="20"/>
      <c r="J57" s="20"/>
      <c r="K57" s="20"/>
      <c r="L57" s="20"/>
      <c r="M57" s="20"/>
      <c r="N57" s="20"/>
    </row>
    <row r="58" spans="1:14" ht="12.75" customHeight="1">
      <c r="A58" s="45" t="s">
        <v>26</v>
      </c>
      <c r="B58" s="45"/>
      <c r="D58" s="20" t="s">
        <v>27</v>
      </c>
      <c r="E58" s="20"/>
      <c r="F58" s="20"/>
      <c r="G58" s="20" t="s">
        <v>28</v>
      </c>
      <c r="H58" s="20"/>
      <c r="I58" s="20"/>
      <c r="J58" s="20"/>
      <c r="K58" s="20"/>
      <c r="L58" s="20"/>
      <c r="M58" s="20"/>
      <c r="N58" s="20"/>
    </row>
  </sheetData>
  <sheetProtection/>
  <mergeCells count="19">
    <mergeCell ref="A1:H1"/>
    <mergeCell ref="A2:H3"/>
    <mergeCell ref="A4:H4"/>
    <mergeCell ref="A6:A7"/>
    <mergeCell ref="B6:B7"/>
    <mergeCell ref="C6:C7"/>
    <mergeCell ref="D6:D7"/>
    <mergeCell ref="E6:E7"/>
    <mergeCell ref="F6:F7"/>
    <mergeCell ref="G6:G7"/>
    <mergeCell ref="A58:B58"/>
    <mergeCell ref="H6:H7"/>
    <mergeCell ref="A37:I39"/>
    <mergeCell ref="A40:H40"/>
    <mergeCell ref="A51:H53"/>
    <mergeCell ref="A54:B54"/>
    <mergeCell ref="A57:B57"/>
    <mergeCell ref="A42:A44"/>
    <mergeCell ref="E42:E44"/>
  </mergeCells>
  <printOptions/>
  <pageMargins left="0.1625" right="0.16527777777777777" top="0.23402777777777778" bottom="0.2326388888888889" header="0" footer="0"/>
  <pageSetup fitToHeight="0" fitToWidth="1" horizontalDpi="600" verticalDpi="600" orientation="landscape" paperSize="26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erik</cp:lastModifiedBy>
  <cp:lastPrinted>2019-07-27T00:04:49Z</cp:lastPrinted>
  <dcterms:created xsi:type="dcterms:W3CDTF">2019-04-07T23:57:07Z</dcterms:created>
  <dcterms:modified xsi:type="dcterms:W3CDTF">2019-07-27T00:05:06Z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01955A09489539D1F67199D4CCBF1CB3C331C74EB22439DA157234F0FBF9A889B81C609D1A72E61F521EFE7BF600E14EBAB4C6124DEA00B42E9E89C15012C872F19F93501AB10ABF07329F87BC46E7B07F10261599EFABAABD3A66CDB653716F18135EF0F6B5B44009568481B6696B3262702D8CC143A97B34073C21DAEDDE5</vt:lpwstr>
  </property>
  <property fmtid="{D5CDD505-2E9C-101B-9397-08002B2CF9AE}" pid="3" name="Business Objects Context Information1">
    <vt:lpwstr>CDE5F1DFC0B635C38AD1D00D554A428541A487A962D3F066CAD42634FA31171CA697622AB96D556B86B6EB673ADD38712D996C91B3E338DD2DD93E8610B69B4A2636E5D6663FC1376645AA8A0884DDA05D2C979C6420ED257352326ACA3E399D384140B328EE305E445C3EFB6181610709DD65388910944EADCB8AEF49357F6</vt:lpwstr>
  </property>
  <property fmtid="{D5CDD505-2E9C-101B-9397-08002B2CF9AE}" pid="4" name="Business Objects Context Information2">
    <vt:lpwstr>43E25BB389C00FE789D22D96E9D858A15A6F5C4B9B4C0FD35CD4B9AF39F58F71EDB156AF24B4B05BC0CDFD0614D12CAF06EDD639F663F9730A0C1488710168B82BAFBD881D30E7C05BB8E6B8B28BC629EDFF7C92357E28AECF65290A4F66E1B9E5D635EFB1DB2E454F55AEB3EC06794C6F0EF871D15746937BB6C6F862D6A35</vt:lpwstr>
  </property>
  <property fmtid="{D5CDD505-2E9C-101B-9397-08002B2CF9AE}" pid="5" name="Business Objects Context Information3">
    <vt:lpwstr>27BD429B3D92406A8919A7C55E0C66FBFB8924396FCDC428964116DB5D7AF0A006824DAF95F931A24FDC32F7F03A71FFD1F10326EC7E0ADF6D6E2D10919743110287ABCCCBE43BBB35EA098B9E6E27877DD3E8789B76EBE212E08A7B7FD8273326DBD19A47EB88FA0E805C74B4EE65B9B2A9C50950E69A28F20DC5DFF6860FD</vt:lpwstr>
  </property>
  <property fmtid="{D5CDD505-2E9C-101B-9397-08002B2CF9AE}" pid="6" name="Business Objects Context Information4">
    <vt:lpwstr>40628F9896E23FC7C7A9E30E7282AEB76F8802895C18A8D72825F075EF1F3EAF2D4AE61FA62A655103709FDB1F059A58244FB53F4DADB71B417D2321C4214D7A6CCFF09DD50AC21448778EAE9C23EFCF58950870172DF061253EEFA2F6F94EB531815AD340E54019403D26D16D690470B8AC4453F7B4BEE0F785E4FD175E022</vt:lpwstr>
  </property>
  <property fmtid="{D5CDD505-2E9C-101B-9397-08002B2CF9AE}" pid="7" name="Business Objects Context Information5">
    <vt:lpwstr>C326690144940023AF56F67EDA401DC306E65443F2619B74EA4123235F9F0274084B1598FEB7E9B436826DC94D3C8FC4CD988D6C594AB75587BE8E424BF57EC89A6AE3318A74D9ACADE0D8C8D17D273291F0383EBE31669560E89BBCCDC1C810A641215C461F459D032E8C398883AB820629B3D7533F0A0C15F9634D7DB12F2</vt:lpwstr>
  </property>
  <property fmtid="{D5CDD505-2E9C-101B-9397-08002B2CF9AE}" pid="8" name="Business Objects Context Information6">
    <vt:lpwstr>8C719931BED912DD61362B57E0762C3ACB22E25A6FF0A6881EB199B2CCFAE0A8539CEFAB6CBBA21C70BE742BC968F0EEEEC8740E31BE0660CE3F10204662A38667559138CD19DB6C32B298155C240B8F6403E3C60C75A6F53E36C2DE069DC48B7DD095D3</vt:lpwstr>
  </property>
</Properties>
</file>